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Programatica\"/>
    </mc:Choice>
  </mc:AlternateContent>
  <bookViews>
    <workbookView xWindow="0" yWindow="0" windowWidth="28800" windowHeight="12330"/>
  </bookViews>
  <sheets>
    <sheet name="Py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P25" i="1"/>
  <c r="O25" i="1"/>
  <c r="N25" i="1"/>
  <c r="P24" i="1"/>
  <c r="O24" i="1"/>
  <c r="N24" i="1"/>
  <c r="P23" i="1"/>
  <c r="O23" i="1"/>
  <c r="N23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N27" i="1" s="1"/>
  <c r="N12" i="1"/>
  <c r="M11" i="1"/>
  <c r="L11" i="1"/>
  <c r="K11" i="1"/>
  <c r="J11" i="1"/>
  <c r="N11" i="1" s="1"/>
  <c r="I11" i="1"/>
  <c r="H11" i="1"/>
  <c r="O11" i="1" s="1"/>
  <c r="P11" i="1" l="1"/>
</calcChain>
</file>

<file path=xl/comments1.xml><?xml version="1.0" encoding="utf-8"?>
<comments xmlns="http://schemas.openxmlformats.org/spreadsheetml/2006/main">
  <authors>
    <author>DGCG</author>
    <author>Compras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P22" authorId="1" shapeId="0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<sst xmlns="http://schemas.openxmlformats.org/spreadsheetml/2006/main" count="68" uniqueCount="54">
  <si>
    <t>PROGRAMAS Y PROYECTOS DE INVERSIÓN</t>
  </si>
  <si>
    <t>Del 1 de Enero al 31 de Marzo de 2020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</si>
  <si>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</si>
  <si>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</si>
  <si>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</si>
  <si>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</si>
  <si>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</si>
  <si>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</si>
  <si>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</si>
  <si>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</si>
  <si>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</si>
  <si>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</si>
  <si>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</si>
  <si>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</si>
  <si>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</si>
  <si>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</si>
  <si>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Ejercido</t>
  </si>
  <si>
    <t>Devengado/ Aprobado</t>
  </si>
  <si>
    <t>Devengado/ Modificado</t>
  </si>
  <si>
    <t>3 = (1 + 2 )</t>
  </si>
  <si>
    <t>6 = ( 3 - 7 )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</si>
  <si>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</si>
  <si>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</si>
  <si>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</si>
  <si>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</si>
  <si>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</si>
  <si>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</si>
  <si>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</si>
  <si>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</si>
  <si>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</si>
  <si>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</si>
  <si>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</si>
  <si>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</si>
  <si>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</si>
  <si>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</si>
  <si>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</si>
  <si>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</si>
  <si>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</si>
  <si>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</si>
  <si>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</si>
  <si>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</si>
  <si>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</si>
  <si>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</si>
  <si>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</si>
  <si>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</si>
  <si>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</si>
  <si>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</si>
  <si>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</si>
  <si>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</si>
  <si>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</si>
  <si>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Q1470</t>
  </si>
  <si>
    <t>INST TEC PURÍSIMA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</si>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</sst>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3" borderId="0" xfId="1" applyFont="1" applyFill="1"/>
    <xf numFmtId="0" fontId="3" fillId="0" borderId="0" xfId="1" applyFont="1"/>
    <xf numFmtId="0" fontId="4" fillId="3" borderId="0" xfId="1" applyFont="1" applyFill="1"/>
    <xf numFmtId="0" fontId="2" fillId="3" borderId="0" xfId="1" applyFont="1" applyFill="1" applyBorder="1" applyAlignment="1">
      <alignment horizontal="right"/>
    </xf>
    <xf numFmtId="0" fontId="2" fillId="3" borderId="1" xfId="1" applyNumberFormat="1" applyFont="1" applyFill="1" applyBorder="1" applyAlignment="1" applyProtection="1">
      <protection locked="0"/>
    </xf>
    <xf numFmtId="0" fontId="2" fillId="3" borderId="1" xfId="1" applyFont="1" applyFill="1" applyBorder="1" applyAlignment="1"/>
    <xf numFmtId="0" fontId="3" fillId="3" borderId="1" xfId="1" applyFont="1" applyFill="1" applyBorder="1"/>
    <xf numFmtId="0" fontId="4" fillId="3" borderId="1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right" vertical="center" wrapText="1"/>
    </xf>
    <xf numFmtId="0" fontId="3" fillId="3" borderId="12" xfId="1" applyFont="1" applyFill="1" applyBorder="1" applyAlignment="1">
      <alignment horizontal="right" vertical="center" wrapText="1"/>
    </xf>
    <xf numFmtId="0" fontId="3" fillId="3" borderId="5" xfId="1" applyFont="1" applyFill="1" applyBorder="1" applyAlignment="1">
      <alignment horizontal="right" vertical="center" wrapText="1"/>
    </xf>
    <xf numFmtId="0" fontId="3" fillId="3" borderId="12" xfId="1" applyFont="1" applyFill="1" applyBorder="1"/>
    <xf numFmtId="0" fontId="3" fillId="0" borderId="12" xfId="1" applyFont="1" applyBorder="1"/>
    <xf numFmtId="0" fontId="3" fillId="3" borderId="10" xfId="1" applyFont="1" applyFill="1" applyBorder="1" applyAlignment="1">
      <alignment horizontal="justify" vertical="center" wrapText="1"/>
    </xf>
    <xf numFmtId="0" fontId="3" fillId="3" borderId="0" xfId="1" applyFont="1" applyFill="1" applyBorder="1" applyAlignment="1">
      <alignment horizontal="justify" vertical="center" wrapText="1"/>
    </xf>
    <xf numFmtId="0" fontId="3" fillId="3" borderId="11" xfId="1" applyFont="1" applyFill="1" applyBorder="1" applyAlignment="1">
      <alignment horizontal="justify" vertical="center" wrapText="1"/>
    </xf>
    <xf numFmtId="0" fontId="5" fillId="3" borderId="11" xfId="1" applyFont="1" applyFill="1" applyBorder="1" applyAlignment="1">
      <alignment horizontal="right" vertical="center" wrapText="1"/>
    </xf>
    <xf numFmtId="0" fontId="5" fillId="3" borderId="0" xfId="1" applyFont="1" applyFill="1" applyBorder="1" applyAlignment="1">
      <alignment horizontal="right" vertical="center" wrapText="1"/>
    </xf>
    <xf numFmtId="43" fontId="5" fillId="3" borderId="12" xfId="1" applyNumberFormat="1" applyFont="1" applyFill="1" applyBorder="1" applyAlignment="1">
      <alignment horizontal="right" vertical="center" wrapText="1"/>
    </xf>
    <xf numFmtId="43" fontId="5" fillId="0" borderId="12" xfId="2" applyFont="1" applyFill="1" applyBorder="1" applyAlignment="1">
      <alignment horizontal="right" vertical="top" wrapText="1"/>
    </xf>
    <xf numFmtId="9" fontId="3" fillId="3" borderId="12" xfId="3" applyFont="1" applyFill="1" applyBorder="1"/>
    <xf numFmtId="9" fontId="3" fillId="0" borderId="12" xfId="3" applyFont="1" applyBorder="1"/>
    <xf numFmtId="0" fontId="3" fillId="3" borderId="0" xfId="1" applyFont="1" applyFill="1" applyBorder="1" applyAlignment="1">
      <alignment horizontal="justify" vertical="center" wrapText="1"/>
    </xf>
    <xf numFmtId="0" fontId="3" fillId="3" borderId="11" xfId="1" applyFont="1" applyFill="1" applyBorder="1" applyAlignment="1">
      <alignment horizontal="justify" vertical="center" wrapText="1"/>
    </xf>
    <xf numFmtId="0" fontId="3" fillId="3" borderId="10" xfId="1" applyFont="1" applyFill="1" applyBorder="1" applyAlignment="1">
      <alignment horizontal="right" vertical="center" wrapText="1"/>
    </xf>
    <xf numFmtId="43" fontId="3" fillId="3" borderId="12" xfId="2" applyFont="1" applyFill="1" applyBorder="1" applyAlignment="1">
      <alignment horizontal="right" vertical="top" wrapText="1"/>
    </xf>
    <xf numFmtId="43" fontId="3" fillId="3" borderId="11" xfId="2" applyFont="1" applyFill="1" applyBorder="1" applyAlignment="1">
      <alignment horizontal="right" vertical="top" wrapText="1"/>
    </xf>
    <xf numFmtId="0" fontId="3" fillId="0" borderId="10" xfId="1" applyFont="1" applyBorder="1"/>
    <xf numFmtId="0" fontId="3" fillId="0" borderId="11" xfId="1" applyFont="1" applyBorder="1"/>
    <xf numFmtId="49" fontId="3" fillId="3" borderId="0" xfId="1" applyNumberFormat="1" applyFont="1" applyFill="1" applyBorder="1" applyAlignment="1">
      <alignment horizontal="right" vertical="center" wrapText="1"/>
    </xf>
    <xf numFmtId="43" fontId="3" fillId="0" borderId="12" xfId="2" applyFont="1" applyBorder="1"/>
    <xf numFmtId="43" fontId="3" fillId="0" borderId="0" xfId="2" applyFont="1"/>
    <xf numFmtId="43" fontId="3" fillId="0" borderId="12" xfId="2" applyFont="1" applyFill="1" applyBorder="1" applyAlignment="1">
      <alignment horizontal="right" vertical="top" wrapText="1"/>
    </xf>
    <xf numFmtId="0" fontId="5" fillId="3" borderId="0" xfId="1" applyFont="1" applyFill="1"/>
    <xf numFmtId="0" fontId="5" fillId="3" borderId="6" xfId="1" applyFont="1" applyFill="1" applyBorder="1" applyAlignment="1">
      <alignment horizontal="justify" vertical="center" wrapText="1"/>
    </xf>
    <xf numFmtId="0" fontId="5" fillId="3" borderId="7" xfId="1" applyFont="1" applyFill="1" applyBorder="1" applyAlignment="1">
      <alignment horizontal="left" vertical="center" wrapText="1" indent="3"/>
    </xf>
    <xf numFmtId="0" fontId="5" fillId="3" borderId="8" xfId="1" applyFont="1" applyFill="1" applyBorder="1" applyAlignment="1">
      <alignment horizontal="left" vertical="center" wrapText="1" indent="3"/>
    </xf>
    <xf numFmtId="0" fontId="5" fillId="3" borderId="9" xfId="1" applyFont="1" applyFill="1" applyBorder="1" applyAlignment="1">
      <alignment horizontal="right" vertical="center" wrapText="1"/>
    </xf>
    <xf numFmtId="4" fontId="5" fillId="3" borderId="9" xfId="1" applyNumberFormat="1" applyFont="1" applyFill="1" applyBorder="1" applyAlignment="1">
      <alignment horizontal="right" vertical="center" wrapText="1"/>
    </xf>
    <xf numFmtId="9" fontId="5" fillId="3" borderId="6" xfId="3" applyFont="1" applyFill="1" applyBorder="1" applyAlignment="1">
      <alignment horizontal="center"/>
    </xf>
    <xf numFmtId="9" fontId="5" fillId="3" borderId="8" xfId="3" applyFont="1" applyFill="1" applyBorder="1" applyAlignment="1">
      <alignment horizontal="center"/>
    </xf>
    <xf numFmtId="0" fontId="5" fillId="0" borderId="0" xfId="1" applyFont="1"/>
    <xf numFmtId="0" fontId="6" fillId="3" borderId="0" xfId="1" applyFont="1" applyFill="1"/>
    <xf numFmtId="0" fontId="3" fillId="0" borderId="0" xfId="1" applyFont="1" applyBorder="1"/>
    <xf numFmtId="0" fontId="7" fillId="0" borderId="0" xfId="1" applyFont="1" applyBorder="1"/>
    <xf numFmtId="0" fontId="3" fillId="3" borderId="0" xfId="1" applyFont="1" applyFill="1" applyBorder="1"/>
    <xf numFmtId="0" fontId="3" fillId="0" borderId="0" xfId="1" applyFont="1" applyBorder="1" applyAlignment="1">
      <alignment horizontal="center"/>
    </xf>
    <xf numFmtId="0" fontId="5" fillId="3" borderId="0" xfId="1" applyFont="1" applyFill="1" applyBorder="1" applyAlignment="1" applyProtection="1">
      <alignment horizontal="center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 applyProtection="1">
      <alignment horizontal="center" vertical="top" wrapText="1"/>
      <protection locked="0"/>
    </xf>
  </cellXfs>
  <cellStyles count="4">
    <cellStyle name="Millares 16" xfId="2"/>
    <cellStyle name="Normal" xfId="0" builtinId="0"/>
    <cellStyle name="Normal 15" xfId="1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295269</xdr:colOff>
      <xdr:row>36</xdr:row>
      <xdr:rowOff>133349</xdr:rowOff>
    </xdr:from>
    <xdr:to>
      <xdr:col>15</xdr:col>
      <xdr:colOff>619126</xdr:colOff>
      <xdr:row>45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163044" y="6429374"/>
          <a:ext cx="4067182" cy="1343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657227</xdr:colOff>
      <xdr:row>36</xdr:row>
      <xdr:rowOff>97135</xdr:rowOff>
    </xdr:from>
    <xdr:to>
      <xdr:col>6</xdr:col>
      <xdr:colOff>437697</xdr:colOff>
      <xdr:row>43</xdr:row>
      <xdr:rowOff>104249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295402" y="6393160"/>
          <a:ext cx="3628570" cy="1140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0/ESTADOS%20FINANCIEROS/4TO%20TRIMESTRE/CONAC/Estados%20Financieros%20marzo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showGridLines="0" tabSelected="1" view="pageLayout" zoomScaleNormal="85" workbookViewId="0">
      <selection activeCell="N13" sqref="N13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1.7109375" style="3" customWidth="1"/>
    <col min="5" max="5" width="13.5703125" style="3" customWidth="1"/>
    <col min="6" max="6" width="23.140625" style="3" customWidth="1"/>
    <col min="7" max="7" width="7.42578125" style="3" customWidth="1"/>
    <col min="8" max="8" width="13.7109375" style="3" customWidth="1"/>
    <col min="9" max="9" width="15.42578125" style="3" customWidth="1"/>
    <col min="10" max="10" width="15" style="3" bestFit="1" customWidth="1"/>
    <col min="11" max="11" width="14.85546875" style="3" customWidth="1"/>
    <col min="12" max="12" width="14" style="3" customWidth="1"/>
    <col min="13" max="13" width="15" style="3" customWidth="1"/>
    <col min="14" max="14" width="14.85546875" style="3" customWidth="1"/>
    <col min="15" max="15" width="12.85546875" style="2" customWidth="1"/>
    <col min="16" max="16" width="11.140625" style="3" customWidth="1"/>
    <col min="17" max="17" width="7.140625" style="3" customWidth="1"/>
    <col min="18" max="16384" width="11.42578125" style="3"/>
  </cols>
  <sheetData>
    <row r="1" spans="2:16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6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6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8"/>
      <c r="L5" s="8"/>
      <c r="M5" s="9"/>
      <c r="N5" s="4"/>
    </row>
    <row r="6" spans="2:16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6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7"/>
      <c r="N7" s="18" t="s">
        <v>8</v>
      </c>
      <c r="O7" s="19" t="s">
        <v>9</v>
      </c>
      <c r="P7" s="20"/>
    </row>
    <row r="8" spans="2:16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18"/>
      <c r="O8" s="27" t="s">
        <v>17</v>
      </c>
      <c r="P8" s="27" t="s">
        <v>18</v>
      </c>
    </row>
    <row r="9" spans="2:16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19</v>
      </c>
      <c r="K9" s="26">
        <v>5</v>
      </c>
      <c r="L9" s="26">
        <v>6</v>
      </c>
      <c r="M9" s="26">
        <v>7</v>
      </c>
      <c r="N9" s="26" t="s">
        <v>20</v>
      </c>
      <c r="O9" s="33" t="s">
        <v>21</v>
      </c>
      <c r="P9" s="33" t="s">
        <v>22</v>
      </c>
    </row>
    <row r="10" spans="2:16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9"/>
      <c r="L10" s="39"/>
      <c r="M10" s="37"/>
      <c r="N10" s="38"/>
      <c r="O10" s="40"/>
      <c r="P10" s="41"/>
    </row>
    <row r="11" spans="2:16" x14ac:dyDescent="0.2">
      <c r="B11" s="42"/>
      <c r="C11" s="43"/>
      <c r="D11" s="44"/>
      <c r="E11" s="45"/>
      <c r="F11" s="45"/>
      <c r="G11" s="46"/>
      <c r="H11" s="47">
        <f t="shared" ref="H11:M11" si="0">SUM(H13:H26)</f>
        <v>22858151.34</v>
      </c>
      <c r="I11" s="47">
        <f t="shared" si="0"/>
        <v>33506499.840000004</v>
      </c>
      <c r="J11" s="47">
        <f t="shared" si="0"/>
        <v>56364651.18</v>
      </c>
      <c r="K11" s="47">
        <f>SUM(K13:K26)</f>
        <v>281982.45999999996</v>
      </c>
      <c r="L11" s="47">
        <f t="shared" si="0"/>
        <v>12271716.639999999</v>
      </c>
      <c r="M11" s="47">
        <f t="shared" si="0"/>
        <v>16917114.809999999</v>
      </c>
      <c r="N11" s="48">
        <f>+J11-M11</f>
        <v>39447536.370000005</v>
      </c>
      <c r="O11" s="49">
        <f>K11/H11</f>
        <v>1.2336188338492293E-2</v>
      </c>
      <c r="P11" s="50">
        <f>K11/J11</f>
        <v>5.002824538015707E-3</v>
      </c>
    </row>
    <row r="12" spans="2:16" x14ac:dyDescent="0.2">
      <c r="B12" s="42"/>
      <c r="C12" s="51"/>
      <c r="D12" s="52" t="s">
        <v>23</v>
      </c>
      <c r="E12" s="37"/>
      <c r="F12" s="37"/>
      <c r="G12" s="53"/>
      <c r="H12" s="54"/>
      <c r="I12" s="54"/>
      <c r="J12" s="55"/>
      <c r="K12" s="54"/>
      <c r="L12" s="54"/>
      <c r="M12" s="55"/>
      <c r="N12" s="54">
        <f>+J12-K12</f>
        <v>0</v>
      </c>
      <c r="O12" s="49"/>
      <c r="P12" s="50"/>
    </row>
    <row r="13" spans="2:16" x14ac:dyDescent="0.2">
      <c r="B13" s="56"/>
      <c r="C13" s="51"/>
      <c r="D13" s="52"/>
      <c r="E13" s="41" t="s">
        <v>24</v>
      </c>
      <c r="F13" s="57" t="s">
        <v>25</v>
      </c>
      <c r="G13" s="58" t="s">
        <v>26</v>
      </c>
      <c r="H13" s="59">
        <v>7055386.6200000001</v>
      </c>
      <c r="I13" s="59">
        <v>3924142.24</v>
      </c>
      <c r="J13" s="55">
        <v>10979528.859999999</v>
      </c>
      <c r="K13" s="59">
        <v>147100.53</v>
      </c>
      <c r="L13" s="59">
        <v>1967541.29</v>
      </c>
      <c r="M13" s="60">
        <v>2336242.2599999998</v>
      </c>
      <c r="N13" s="61">
        <f>+J13-M13</f>
        <v>8643286.5999999996</v>
      </c>
      <c r="O13" s="49">
        <f t="shared" ref="O13:O25" si="1">K13/H13</f>
        <v>2.0849393225739341E-2</v>
      </c>
      <c r="P13" s="50">
        <f t="shared" ref="P13:P21" si="2">K13/J13</f>
        <v>1.3397708761066093E-2</v>
      </c>
    </row>
    <row r="14" spans="2:16" x14ac:dyDescent="0.2">
      <c r="B14" s="56"/>
      <c r="C14" s="43"/>
      <c r="D14" s="44"/>
      <c r="E14" s="41" t="s">
        <v>27</v>
      </c>
      <c r="F14" s="57" t="s">
        <v>28</v>
      </c>
      <c r="G14" s="58" t="s">
        <v>26</v>
      </c>
      <c r="H14" s="59">
        <v>925266.46</v>
      </c>
      <c r="I14" s="59">
        <v>1399377.3800000001</v>
      </c>
      <c r="J14" s="55">
        <v>2324643.8399999999</v>
      </c>
      <c r="K14" s="59">
        <v>19442.93</v>
      </c>
      <c r="L14" s="59">
        <v>467179.58</v>
      </c>
      <c r="M14" s="60">
        <v>519024.46</v>
      </c>
      <c r="N14" s="61">
        <f t="shared" ref="N14:N25" si="3">+J14-M14</f>
        <v>1805619.38</v>
      </c>
      <c r="O14" s="49">
        <f t="shared" si="1"/>
        <v>2.1013330581549451E-2</v>
      </c>
      <c r="P14" s="50">
        <f t="shared" si="2"/>
        <v>8.3638317687409706E-3</v>
      </c>
    </row>
    <row r="15" spans="2:16" x14ac:dyDescent="0.2">
      <c r="B15" s="56"/>
      <c r="C15" s="51"/>
      <c r="D15" s="52"/>
      <c r="E15" s="41" t="s">
        <v>29</v>
      </c>
      <c r="F15" s="57" t="s">
        <v>30</v>
      </c>
      <c r="G15" s="58" t="s">
        <v>26</v>
      </c>
      <c r="H15" s="59">
        <v>863557.99</v>
      </c>
      <c r="I15" s="59">
        <v>752946.83</v>
      </c>
      <c r="J15" s="55">
        <v>1616504.82</v>
      </c>
      <c r="K15" s="59"/>
      <c r="L15" s="59">
        <v>210823.48</v>
      </c>
      <c r="M15" s="60">
        <v>229262.73</v>
      </c>
      <c r="N15" s="61">
        <f t="shared" si="3"/>
        <v>1387242.09</v>
      </c>
      <c r="O15" s="49">
        <f t="shared" si="1"/>
        <v>0</v>
      </c>
      <c r="P15" s="50">
        <f t="shared" si="2"/>
        <v>0</v>
      </c>
    </row>
    <row r="16" spans="2:16" x14ac:dyDescent="0.2">
      <c r="B16" s="56"/>
      <c r="C16" s="51"/>
      <c r="D16" s="52"/>
      <c r="E16" s="41" t="s">
        <v>31</v>
      </c>
      <c r="F16" s="57" t="s">
        <v>32</v>
      </c>
      <c r="G16" s="58" t="s">
        <v>26</v>
      </c>
      <c r="H16" s="59">
        <v>385615.42</v>
      </c>
      <c r="I16" s="59">
        <v>1034431.9</v>
      </c>
      <c r="J16" s="55">
        <v>1420047.32</v>
      </c>
      <c r="K16" s="59"/>
      <c r="L16" s="59">
        <v>317559.05</v>
      </c>
      <c r="M16" s="60">
        <v>336073.34</v>
      </c>
      <c r="N16" s="61">
        <f t="shared" si="3"/>
        <v>1083973.98</v>
      </c>
      <c r="O16" s="49">
        <f t="shared" si="1"/>
        <v>0</v>
      </c>
      <c r="P16" s="50">
        <f t="shared" si="2"/>
        <v>0</v>
      </c>
    </row>
    <row r="17" spans="1:16" x14ac:dyDescent="0.2">
      <c r="B17" s="56"/>
      <c r="C17" s="51"/>
      <c r="D17" s="52"/>
      <c r="E17" s="41" t="s">
        <v>33</v>
      </c>
      <c r="F17" s="57" t="s">
        <v>34</v>
      </c>
      <c r="G17" s="58" t="s">
        <v>26</v>
      </c>
      <c r="H17" s="59">
        <v>863350.34</v>
      </c>
      <c r="I17" s="59">
        <v>892151.7</v>
      </c>
      <c r="J17" s="55">
        <v>1755502.04</v>
      </c>
      <c r="K17" s="59"/>
      <c r="L17" s="59">
        <v>320079.84000000003</v>
      </c>
      <c r="M17" s="60">
        <v>320079.84000000003</v>
      </c>
      <c r="N17" s="61">
        <f t="shared" si="3"/>
        <v>1435422.2</v>
      </c>
      <c r="O17" s="49">
        <f t="shared" si="1"/>
        <v>0</v>
      </c>
      <c r="P17" s="50">
        <f t="shared" si="2"/>
        <v>0</v>
      </c>
    </row>
    <row r="18" spans="1:16" x14ac:dyDescent="0.2">
      <c r="B18" s="56"/>
      <c r="C18" s="51"/>
      <c r="D18" s="52"/>
      <c r="E18" s="41" t="s">
        <v>35</v>
      </c>
      <c r="F18" s="57" t="s">
        <v>36</v>
      </c>
      <c r="G18" s="58" t="s">
        <v>26</v>
      </c>
      <c r="H18" s="59">
        <v>392331.41</v>
      </c>
      <c r="I18" s="59">
        <v>518937.64</v>
      </c>
      <c r="J18" s="55">
        <v>911269.05</v>
      </c>
      <c r="K18" s="59"/>
      <c r="L18" s="59">
        <v>191575.31</v>
      </c>
      <c r="M18" s="60">
        <v>191590.21</v>
      </c>
      <c r="N18" s="61">
        <f t="shared" si="3"/>
        <v>719678.84000000008</v>
      </c>
      <c r="O18" s="49">
        <f t="shared" si="1"/>
        <v>0</v>
      </c>
      <c r="P18" s="50">
        <f t="shared" si="2"/>
        <v>0</v>
      </c>
    </row>
    <row r="19" spans="1:16" x14ac:dyDescent="0.2">
      <c r="B19" s="56"/>
      <c r="C19" s="51"/>
      <c r="D19" s="52"/>
      <c r="E19" s="41" t="s">
        <v>37</v>
      </c>
      <c r="F19" s="57" t="s">
        <v>38</v>
      </c>
      <c r="G19" s="58" t="s">
        <v>26</v>
      </c>
      <c r="H19" s="59">
        <v>798395.21</v>
      </c>
      <c r="I19" s="59">
        <v>746321.59</v>
      </c>
      <c r="J19" s="55">
        <v>1544716.8</v>
      </c>
      <c r="K19" s="59"/>
      <c r="L19" s="59">
        <v>287063.77</v>
      </c>
      <c r="M19" s="60">
        <v>327745.57</v>
      </c>
      <c r="N19" s="61">
        <f t="shared" si="3"/>
        <v>1216971.23</v>
      </c>
      <c r="O19" s="49">
        <f t="shared" si="1"/>
        <v>0</v>
      </c>
      <c r="P19" s="50">
        <f t="shared" si="2"/>
        <v>0</v>
      </c>
    </row>
    <row r="20" spans="1:16" x14ac:dyDescent="0.2">
      <c r="B20" s="56"/>
      <c r="C20" s="51"/>
      <c r="D20" s="52"/>
      <c r="E20" s="41" t="s">
        <v>39</v>
      </c>
      <c r="F20" s="57" t="s">
        <v>40</v>
      </c>
      <c r="G20" s="58" t="s">
        <v>26</v>
      </c>
      <c r="H20" s="59">
        <v>148337.32</v>
      </c>
      <c r="I20" s="59">
        <v>207515.48</v>
      </c>
      <c r="J20" s="55">
        <v>355852.79999999999</v>
      </c>
      <c r="K20" s="59"/>
      <c r="L20" s="59">
        <v>71761.08</v>
      </c>
      <c r="M20" s="60">
        <v>71774.03</v>
      </c>
      <c r="N20" s="61">
        <f t="shared" si="3"/>
        <v>284078.77</v>
      </c>
      <c r="O20" s="49">
        <f t="shared" si="1"/>
        <v>0</v>
      </c>
      <c r="P20" s="50">
        <f t="shared" si="2"/>
        <v>0</v>
      </c>
    </row>
    <row r="21" spans="1:16" x14ac:dyDescent="0.2">
      <c r="B21" s="56"/>
      <c r="C21" s="51"/>
      <c r="D21" s="52"/>
      <c r="E21" s="41" t="s">
        <v>41</v>
      </c>
      <c r="F21" s="57" t="s">
        <v>42</v>
      </c>
      <c r="G21" s="58" t="s">
        <v>26</v>
      </c>
      <c r="H21" s="59">
        <v>9500</v>
      </c>
      <c r="I21" s="59">
        <v>8500</v>
      </c>
      <c r="J21" s="55">
        <v>18000</v>
      </c>
      <c r="K21" s="59"/>
      <c r="L21" s="59"/>
      <c r="M21" s="60">
        <v>83.33</v>
      </c>
      <c r="N21" s="61">
        <f t="shared" si="3"/>
        <v>17916.669999999998</v>
      </c>
      <c r="O21" s="49">
        <f t="shared" si="1"/>
        <v>0</v>
      </c>
      <c r="P21" s="50">
        <f t="shared" si="2"/>
        <v>0</v>
      </c>
    </row>
    <row r="22" spans="1:16" x14ac:dyDescent="0.2">
      <c r="B22" s="56"/>
      <c r="C22" s="51"/>
      <c r="D22" s="52"/>
      <c r="E22" s="41" t="s">
        <v>43</v>
      </c>
      <c r="F22" s="57" t="s">
        <v>44</v>
      </c>
      <c r="G22" s="58" t="s">
        <v>26</v>
      </c>
      <c r="H22" s="59">
        <v>1000</v>
      </c>
      <c r="I22" s="59">
        <v>0</v>
      </c>
      <c r="J22" s="55">
        <v>1000</v>
      </c>
      <c r="K22" s="59"/>
      <c r="L22" s="59"/>
      <c r="M22" s="60">
        <v>83.33</v>
      </c>
      <c r="N22" s="61">
        <f t="shared" si="3"/>
        <v>916.67</v>
      </c>
      <c r="O22" s="49">
        <f t="shared" si="1"/>
        <v>0</v>
      </c>
      <c r="P22" s="50">
        <v>0</v>
      </c>
    </row>
    <row r="23" spans="1:16" x14ac:dyDescent="0.2">
      <c r="B23" s="56"/>
      <c r="C23" s="51"/>
      <c r="D23" s="52"/>
      <c r="E23" s="41" t="s">
        <v>45</v>
      </c>
      <c r="F23" s="57" t="s">
        <v>46</v>
      </c>
      <c r="G23" s="58" t="s">
        <v>26</v>
      </c>
      <c r="H23" s="59">
        <v>15500</v>
      </c>
      <c r="I23" s="59">
        <v>1492539.75</v>
      </c>
      <c r="J23" s="55">
        <v>1508039.75</v>
      </c>
      <c r="K23" s="59"/>
      <c r="L23" s="59">
        <v>344835.08</v>
      </c>
      <c r="M23" s="60">
        <v>345256.52</v>
      </c>
      <c r="N23" s="61">
        <f t="shared" si="3"/>
        <v>1162783.23</v>
      </c>
      <c r="O23" s="49">
        <f t="shared" si="1"/>
        <v>0</v>
      </c>
      <c r="P23" s="50">
        <f t="shared" ref="P23:P25" si="4">K23/J23</f>
        <v>0</v>
      </c>
    </row>
    <row r="24" spans="1:16" x14ac:dyDescent="0.2">
      <c r="B24" s="56"/>
      <c r="C24" s="51"/>
      <c r="D24" s="52"/>
      <c r="E24" s="41" t="s">
        <v>47</v>
      </c>
      <c r="F24" s="57" t="s">
        <v>46</v>
      </c>
      <c r="G24" s="58" t="s">
        <v>26</v>
      </c>
      <c r="H24" s="59">
        <v>11055804.76</v>
      </c>
      <c r="I24" s="59">
        <v>17215172.280000001</v>
      </c>
      <c r="J24" s="55">
        <v>28270977.039999999</v>
      </c>
      <c r="K24" s="59">
        <v>115439</v>
      </c>
      <c r="L24" s="59">
        <v>5538661.96</v>
      </c>
      <c r="M24" s="60">
        <v>7151758.6900000004</v>
      </c>
      <c r="N24" s="61">
        <f t="shared" si="3"/>
        <v>21119218.349999998</v>
      </c>
      <c r="O24" s="49">
        <f t="shared" si="1"/>
        <v>1.0441483230389462E-2</v>
      </c>
      <c r="P24" s="50">
        <f t="shared" si="4"/>
        <v>4.0833042252720105E-3</v>
      </c>
    </row>
    <row r="25" spans="1:16" x14ac:dyDescent="0.2">
      <c r="B25" s="56"/>
      <c r="C25" s="51"/>
      <c r="D25" s="52"/>
      <c r="E25" s="41" t="s">
        <v>48</v>
      </c>
      <c r="F25" s="57" t="s">
        <v>49</v>
      </c>
      <c r="G25" s="58" t="s">
        <v>26</v>
      </c>
      <c r="H25" s="59">
        <v>344105.81</v>
      </c>
      <c r="I25" s="59">
        <v>404865.91</v>
      </c>
      <c r="J25" s="55">
        <v>748971.72</v>
      </c>
      <c r="K25" s="59"/>
      <c r="L25" s="59">
        <v>185342.6</v>
      </c>
      <c r="M25" s="60">
        <v>185342.6</v>
      </c>
      <c r="N25" s="61">
        <f t="shared" si="3"/>
        <v>563629.12</v>
      </c>
      <c r="O25" s="49">
        <f t="shared" si="1"/>
        <v>0</v>
      </c>
      <c r="P25" s="50">
        <f t="shared" si="4"/>
        <v>0</v>
      </c>
    </row>
    <row r="26" spans="1:16" x14ac:dyDescent="0.2">
      <c r="B26" s="56"/>
      <c r="C26" s="51"/>
      <c r="D26" s="52"/>
      <c r="E26" s="41" t="s">
        <v>50</v>
      </c>
      <c r="F26" s="57" t="s">
        <v>51</v>
      </c>
      <c r="G26" s="58" t="s">
        <v>26</v>
      </c>
      <c r="H26" s="59"/>
      <c r="I26" s="59">
        <v>4909597.1399999997</v>
      </c>
      <c r="J26" s="55">
        <v>4909597.1399999997</v>
      </c>
      <c r="K26" s="59"/>
      <c r="L26" s="59">
        <v>2369293.6</v>
      </c>
      <c r="M26" s="60">
        <v>4902797.9000000004</v>
      </c>
      <c r="N26" s="61"/>
      <c r="O26" s="49"/>
      <c r="P26" s="50"/>
    </row>
    <row r="27" spans="1:16" s="70" customFormat="1" x14ac:dyDescent="0.2">
      <c r="A27" s="62"/>
      <c r="B27" s="63"/>
      <c r="C27" s="64" t="s">
        <v>52</v>
      </c>
      <c r="D27" s="65"/>
      <c r="E27" s="66">
        <v>0</v>
      </c>
      <c r="F27" s="66">
        <v>0</v>
      </c>
      <c r="G27" s="66">
        <v>0</v>
      </c>
      <c r="H27" s="67">
        <f t="shared" ref="H27:N27" si="5">SUM(H13:H26)</f>
        <v>22858151.34</v>
      </c>
      <c r="I27" s="67">
        <f t="shared" si="5"/>
        <v>33506499.840000004</v>
      </c>
      <c r="J27" s="67">
        <f t="shared" si="5"/>
        <v>56364651.18</v>
      </c>
      <c r="K27" s="67">
        <f t="shared" si="5"/>
        <v>281982.45999999996</v>
      </c>
      <c r="L27" s="67">
        <f t="shared" si="5"/>
        <v>12271716.639999999</v>
      </c>
      <c r="M27" s="67">
        <f t="shared" si="5"/>
        <v>16917114.809999999</v>
      </c>
      <c r="N27" s="67">
        <f t="shared" si="5"/>
        <v>39440737.129999995</v>
      </c>
      <c r="O27" s="68"/>
      <c r="P27" s="69"/>
    </row>
    <row r="28" spans="1:16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6" x14ac:dyDescent="0.2">
      <c r="B29" s="71" t="s">
        <v>53</v>
      </c>
      <c r="G29" s="2"/>
      <c r="H29" s="2"/>
      <c r="I29" s="2"/>
      <c r="J29" s="2"/>
      <c r="K29" s="2"/>
      <c r="L29" s="2"/>
      <c r="M29" s="2"/>
      <c r="N29" s="2"/>
    </row>
    <row r="32" spans="1:16" x14ac:dyDescent="0.2">
      <c r="C32" s="72"/>
      <c r="D32" s="72"/>
      <c r="E32" s="72"/>
      <c r="F32" s="72"/>
      <c r="G32" s="72"/>
      <c r="H32" s="72"/>
      <c r="I32" s="72"/>
      <c r="J32" s="72"/>
      <c r="K32" s="73"/>
      <c r="L32" s="73"/>
      <c r="M32" s="73"/>
      <c r="N32" s="72"/>
      <c r="O32" s="74"/>
    </row>
    <row r="33" spans="3:15" ht="12.75" customHeight="1" x14ac:dyDescent="0.2">
      <c r="C33" s="72"/>
      <c r="D33" s="75"/>
      <c r="E33" s="76"/>
      <c r="F33" s="76"/>
      <c r="G33" s="75"/>
      <c r="H33" s="74"/>
      <c r="I33" s="74"/>
      <c r="J33" s="74"/>
      <c r="K33" s="74"/>
      <c r="L33" s="77"/>
      <c r="M33" s="74"/>
      <c r="N33" s="74"/>
      <c r="O33" s="74"/>
    </row>
    <row r="34" spans="3:15" ht="12.75" customHeight="1" x14ac:dyDescent="0.2">
      <c r="C34" s="72"/>
      <c r="D34" s="78"/>
      <c r="E34" s="78"/>
      <c r="F34" s="78"/>
      <c r="G34" s="75"/>
      <c r="H34" s="72"/>
      <c r="I34" s="74"/>
      <c r="J34" s="74"/>
      <c r="K34" s="74"/>
      <c r="L34" s="77"/>
      <c r="M34" s="74"/>
      <c r="N34" s="74"/>
      <c r="O34" s="74"/>
    </row>
    <row r="35" spans="3:15" x14ac:dyDescent="0.2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4"/>
    </row>
    <row r="36" spans="3:15" x14ac:dyDescent="0.2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4"/>
    </row>
    <row r="37" spans="3:15" x14ac:dyDescent="0.2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4"/>
    </row>
  </sheetData>
  <mergeCells count="15">
    <mergeCell ref="D34:F34"/>
    <mergeCell ref="O7:P7"/>
    <mergeCell ref="B10:D10"/>
    <mergeCell ref="C11:D11"/>
    <mergeCell ref="C14:D14"/>
    <mergeCell ref="C27:D27"/>
    <mergeCell ref="O27:P27"/>
    <mergeCell ref="B1:N1"/>
    <mergeCell ref="B2:N2"/>
    <mergeCell ref="B3:N3"/>
    <mergeCell ref="B7:D9"/>
    <mergeCell ref="E7:E9"/>
    <mergeCell ref="G7:G9"/>
    <mergeCell ref="H7:M7"/>
    <mergeCell ref="N7:N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ageMargins left="0.23622047244094491" right="0.70866141732283472" top="0.43307086614173229" bottom="0.74803149606299213" header="0.31496062992125984" footer="0.31496062992125984"/>
  <pageSetup scale="57" fitToHeight="0" orientation="landscape" horizontalDpi="4294967294" verticalDpi="4294967294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2020-04-15T15:01:18Z</dcterms:created>
  <dcterms:modified xsi:type="dcterms:W3CDTF">2020-04-15T15:01:26Z</dcterms:modified>
</cp:coreProperties>
</file>